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0730" windowHeight="11760"/>
  </bookViews>
  <sheets>
    <sheet name="Ivi u-k ксс" sheetId="6" r:id="rId1"/>
    <sheet name="Лист1" sheetId="7" r:id="rId2"/>
  </sheets>
  <definedNames>
    <definedName name="_xlnm.Print_Area" localSheetId="0">'Ivi u-k ксс'!$A$1:$G$123</definedName>
    <definedName name="_xlnm.Print_Titles" localSheetId="0">'Ivi u-k ксс'!$2:$2</definedName>
  </definedNames>
  <calcPr calcId="145621"/>
</workbook>
</file>

<file path=xl/calcChain.xml><?xml version="1.0" encoding="utf-8"?>
<calcChain xmlns="http://schemas.openxmlformats.org/spreadsheetml/2006/main">
  <c r="B29" i="6" l="1"/>
  <c r="B30" i="6" s="1"/>
  <c r="B31" i="6" s="1"/>
  <c r="B32" i="6" s="1"/>
  <c r="B35" i="6" s="1"/>
  <c r="E37" i="6" l="1"/>
  <c r="E28" i="6"/>
  <c r="E27" i="6"/>
  <c r="E25" i="6"/>
  <c r="E19" i="6"/>
  <c r="E15" i="6"/>
  <c r="E13" i="6"/>
  <c r="E11" i="6"/>
  <c r="E8" i="6"/>
  <c r="E7" i="6"/>
  <c r="E6" i="6"/>
  <c r="E26" i="6" l="1"/>
  <c r="E17" i="6"/>
</calcChain>
</file>

<file path=xl/comments1.xml><?xml version="1.0" encoding="utf-8"?>
<comments xmlns="http://schemas.openxmlformats.org/spreadsheetml/2006/main">
  <authors>
    <author>hp</author>
    <author>Lili</author>
  </authors>
  <commentList>
    <comment ref="E17" authorId="0">
      <text>
        <r>
          <rPr>
            <b/>
            <sz val="9"/>
            <color indexed="81"/>
            <rFont val="Tahoma"/>
            <family val="2"/>
            <charset val="204"/>
          </rPr>
          <t>hp:</t>
        </r>
        <r>
          <rPr>
            <sz val="9"/>
            <color indexed="81"/>
            <rFont val="Tahoma"/>
            <family val="2"/>
            <charset val="204"/>
          </rPr>
          <t xml:space="preserve">
това колоч. Е само за ивицата с асфалт, не е включен тр.кам. за заустване</t>
        </r>
      </text>
    </comment>
    <comment ref="H24" authorId="1">
      <text>
        <r>
          <rPr>
            <b/>
            <sz val="9"/>
            <color indexed="81"/>
            <rFont val="Tahoma"/>
            <charset val="1"/>
          </rPr>
          <t>Lili:</t>
        </r>
        <r>
          <rPr>
            <sz val="9"/>
            <color indexed="81"/>
            <rFont val="Tahoma"/>
            <charset val="1"/>
          </rPr>
          <t xml:space="preserve">
м2 за основа</t>
        </r>
      </text>
    </comment>
  </commentList>
</comments>
</file>

<file path=xl/sharedStrings.xml><?xml version="1.0" encoding="utf-8"?>
<sst xmlns="http://schemas.openxmlformats.org/spreadsheetml/2006/main" count="281" uniqueCount="127">
  <si>
    <t>ПОДГОТВИТЕЛНИ И ЗЕМНИ РАБОТИ</t>
  </si>
  <si>
    <t>Поз. No</t>
  </si>
  <si>
    <t>Наименование на СМР</t>
  </si>
  <si>
    <t>Ед. мярка</t>
  </si>
  <si>
    <t>Насип за пътища и оформяне на откоси от подходящи почви</t>
  </si>
  <si>
    <t>Изкоп на земни почви и неподходящ материал за оформяне на банкет, откоси и земно легло (вкл. извозване до депо)</t>
  </si>
  <si>
    <t>Разваляне на съществуваща паважна настилка (вкл. извозване до депо)</t>
  </si>
  <si>
    <t>Разваляне на съществуваща пътна конструкция (вкл. извозване до депо)</t>
  </si>
  <si>
    <t>ПЪТНИ И АСФАЛТОВИ РАБОТИ</t>
  </si>
  <si>
    <t>t</t>
  </si>
  <si>
    <t xml:space="preserve">Трети битумен разлив </t>
  </si>
  <si>
    <t>Неплътен асфалтобетон за долен пласт на покритието- 4 см</t>
  </si>
  <si>
    <t>Втори битумен разлив</t>
  </si>
  <si>
    <t>Основен пласт от зърнести минерални материали обработени със органично свързващо вещество</t>
  </si>
  <si>
    <t>Първи битумен разлив</t>
  </si>
  <si>
    <t>Пътна основа от трошен камък</t>
  </si>
  <si>
    <t xml:space="preserve">Бетонови водещи ивици 25/10/50 </t>
  </si>
  <si>
    <t>m</t>
  </si>
  <si>
    <t>ОТВОДНЯВАНЕ И ПРИНАДЛЕЖНОСТИ НА ПЪТЯ</t>
  </si>
  <si>
    <t>бр.</t>
  </si>
  <si>
    <t>Понижаване на бордюри при входове за гаражи и сгради, включително всички свързани с това разходи.</t>
  </si>
  <si>
    <t>Понижаване на тротоар при входове за гаражи и сгради, включително всички свързани с това разходи.</t>
  </si>
  <si>
    <t>ДОСТЪПНА СРЕДА</t>
  </si>
  <si>
    <t>Понижаване на бордюри при кръстовища и пешеходни пътеки, включително всички свързани с това разходи.</t>
  </si>
  <si>
    <t>Понижаване на тротоар при кръстовища и пешеходни пътеки, включително всички свързани с това разходи.</t>
  </si>
  <si>
    <t>Направа на тактилни ленти от червени бетонови плочи 40/40/5см , включително всички свързани с това разходи.</t>
  </si>
  <si>
    <t>Сортиран трошен камък за банкети с дебелина 15см</t>
  </si>
  <si>
    <t>Фрезоване на съществуваща асфалтобетонова настилка за кръстовища и зауствания (вкл. извозване до депо)</t>
  </si>
  <si>
    <t>Направа на уличен отток</t>
  </si>
  <si>
    <t xml:space="preserve">Възстановяване на пътна конструкция </t>
  </si>
  <si>
    <t xml:space="preserve">Възстановяване на тротоарна конструкция </t>
  </si>
  <si>
    <t>Направа на отводнителен бетонов улей 35/35/75см</t>
  </si>
  <si>
    <t>Доставка и полагане на стоманена решетка за бетонов улей</t>
  </si>
  <si>
    <t>Изграждане на ревизионна шахта</t>
  </si>
  <si>
    <t>Преместване на бетонов стълб</t>
  </si>
  <si>
    <t>Ед.цена</t>
  </si>
  <si>
    <t>Стойност</t>
  </si>
  <si>
    <t>Общо:</t>
  </si>
  <si>
    <t>ХОРИЗОНТАЛНА МАРКИРОВКА</t>
  </si>
  <si>
    <t>Доставка и полагане на хоризонтална маркировка от бяла боя, съгласно БДС 11925-80, включително всички свързани с това разходи - машинно</t>
  </si>
  <si>
    <t>Доставка и полагане на хоризонтална маркировка от бяла боя, съгласно БДС 11925-80,включително всички свързани с това разходи - машинно и ръчно</t>
  </si>
  <si>
    <t>ВЕРТИКАЛНА СИГНАЛИЗАЦИЯ</t>
  </si>
  <si>
    <t>Доставка и монтаж на стандартни, рефлектиращи пътни знаци, клас-2, I-ви типоразмер, съгласно БДС 1517-74, включително всички свързани с това разходи.</t>
  </si>
  <si>
    <t>Доставка и монтаж на стандартни, рефлектиращи пътни знаци, клас-2, II-ри типоразмер, съгласно БДС 1517-74, включително всички свързани с това разходи.</t>
  </si>
  <si>
    <t>Укрепване на стандартни знаци, тръбни стойки ф 60   L = 3.0 м' , включително всички свързани с това разходи.</t>
  </si>
  <si>
    <t>Ед. цена</t>
  </si>
  <si>
    <t>глоб. сума</t>
  </si>
  <si>
    <t>КОЛИЧЕСТВЕНO-СТОЙНОСТНА СМЕТКА ЗА ОБЕКТ: "Подмяна на водопровод и реконстркция на общински път в с. Студена, Община Перник" - първи участък</t>
  </si>
  <si>
    <t>ОБЩА СУМА БЕЗ ДДС:</t>
  </si>
  <si>
    <t>ДДС:</t>
  </si>
  <si>
    <t>ОБЩА СУМА C ДДС:</t>
  </si>
  <si>
    <t>Изкоп с багер на транспорт земни почви с ограничена ширина по улици</t>
  </si>
  <si>
    <t>Изкоп до 1.20м шир. и до 2м дълб.земни почви - ръчно ,по улици</t>
  </si>
  <si>
    <t>Натоварване на земни почви с багер на транспорт</t>
  </si>
  <si>
    <t>Превоз земни почви със самосвал на 5км на депо</t>
  </si>
  <si>
    <t>Разриване с булдозер земни почви на депото</t>
  </si>
  <si>
    <t>Изкоп до 1.20м шир. и до 2м. дълб. скални почви  - ръчно</t>
  </si>
  <si>
    <t>Натоварване на скални почви с багер а транспорт</t>
  </si>
  <si>
    <t>Превоз скални почви със самосвал на 5м на депо</t>
  </si>
  <si>
    <t>Разриване с булдозер скални почви с булдозер на депо</t>
  </si>
  <si>
    <t>Доставка на речен пясък за засипване около тръбите с трамбоване</t>
  </si>
  <si>
    <t>Доставка и транспорт каменна фракция (едрина до 20мм) за обратен насип</t>
  </si>
  <si>
    <t>Засипване на тесни изкопи с каменна фракция вкл. трамбоване</t>
  </si>
  <si>
    <t>Натоварване и извозване на отпадъци със самосвал</t>
  </si>
  <si>
    <t>Укрепване на гърне за ПХ</t>
  </si>
  <si>
    <t>Укрепване на гърне за СК</t>
  </si>
  <si>
    <t>Направа опорни блокове на хориз. и верт. чупки и при тройници</t>
  </si>
  <si>
    <t>Полагане бетон В20 - неармиран за опорни блокове, ПХ и СК</t>
  </si>
  <si>
    <t xml:space="preserve">Превоз бетон </t>
  </si>
  <si>
    <t>Направа укрепване при пресичане на кабели</t>
  </si>
  <si>
    <t xml:space="preserve">Доставка и монтаж стоманена тръба 325/6 за кожух на водопровода </t>
  </si>
  <si>
    <t>Доставка и монтаж на предварително изолирана тръба ф 110</t>
  </si>
  <si>
    <t>Доставка на предварително изолирано коляно Ко 90º</t>
  </si>
  <si>
    <t>Доставка и монтаж на опори за предварително изолиран тръбопровод</t>
  </si>
  <si>
    <t>Доставка и монтаж на линзов компенсатор ф 219</t>
  </si>
  <si>
    <t xml:space="preserve">Направа по детайл на окачване на водопровод по мостови конструкции </t>
  </si>
  <si>
    <t>Доставка и полагане на РЕ  тръби тип 100 на челна заварка ф160/10атм</t>
  </si>
  <si>
    <t>Също, но ф140/10атм.</t>
  </si>
  <si>
    <t>Също, но ф110/10атм.</t>
  </si>
  <si>
    <t>Също, но ф90/10атм.</t>
  </si>
  <si>
    <t xml:space="preserve">  -  тройник Т 160/90</t>
  </si>
  <si>
    <t xml:space="preserve">  -  също, но Т 140/90</t>
  </si>
  <si>
    <t xml:space="preserve">  -  също, но Т 110/110</t>
  </si>
  <si>
    <t xml:space="preserve">  -  също, но Т 110/90</t>
  </si>
  <si>
    <t xml:space="preserve">  -  дъга ДГ 11º/110</t>
  </si>
  <si>
    <t xml:space="preserve">  -  намалител  Н 160/140</t>
  </si>
  <si>
    <t xml:space="preserve">  -  също, но  Н 140/110</t>
  </si>
  <si>
    <t xml:space="preserve">  -  преход фланшов ПФ 160</t>
  </si>
  <si>
    <t xml:space="preserve">  -  също, но ПФ 140</t>
  </si>
  <si>
    <t xml:space="preserve">  -  също, но  ПФ 110</t>
  </si>
  <si>
    <t xml:space="preserve">  -  също, но ПФ 90</t>
  </si>
  <si>
    <t xml:space="preserve">  -  фланец глух  ФГ 160</t>
  </si>
  <si>
    <t xml:space="preserve">  -  също, но   ФГ 110</t>
  </si>
  <si>
    <t xml:space="preserve">  -  също, но  ФГ 90</t>
  </si>
  <si>
    <t>Доставка и монтаж на СК 150 с охр. гарнитура</t>
  </si>
  <si>
    <t>Също, но  СК 125</t>
  </si>
  <si>
    <t>Също, но  СК 100</t>
  </si>
  <si>
    <t>Доставка и монтаж на пожарен хидрант 70/80 - надземен</t>
  </si>
  <si>
    <t>Доставка и монтаж на табели СК</t>
  </si>
  <si>
    <t>Доставка и монтаж на табели ПХ</t>
  </si>
  <si>
    <t>Доставка и полагане на сигнална лента</t>
  </si>
  <si>
    <t>Доставка и полагане на детекторна лента</t>
  </si>
  <si>
    <t>Изпитване на водопровод до ф 160 на водоплътност</t>
  </si>
  <si>
    <t xml:space="preserve">Дезинфекция на водопровод </t>
  </si>
  <si>
    <t>Доставка и монтаж на РЕ фасонни парчета:</t>
  </si>
  <si>
    <t>Доставка и монтаж на водовземна скоба ЕО ф 160/25</t>
  </si>
  <si>
    <t>Също, но ЕО ф 140/25</t>
  </si>
  <si>
    <t>Също, но ЕО ф 110/25</t>
  </si>
  <si>
    <t>Доставка и монтаж на полиетиленови тръби ф 25</t>
  </si>
  <si>
    <t>Доставка и монтаж на преход с външна резба РЕ 25</t>
  </si>
  <si>
    <t>Доставка  и монтаж на ТСК 3/4" с охр.гарнитура</t>
  </si>
  <si>
    <t>Бетон под тротоарните кранове</t>
  </si>
  <si>
    <t xml:space="preserve">Превключване на нов водопровод със сградните отклонения </t>
  </si>
  <si>
    <t>Поз. №</t>
  </si>
  <si>
    <t>Количество</t>
  </si>
  <si>
    <r>
      <t>m</t>
    </r>
    <r>
      <rPr>
        <vertAlign val="superscript"/>
        <sz val="10"/>
        <color theme="1"/>
        <rFont val="Arial"/>
        <family val="2"/>
        <charset val="204"/>
      </rPr>
      <t>2</t>
    </r>
  </si>
  <si>
    <r>
      <t>m</t>
    </r>
    <r>
      <rPr>
        <vertAlign val="superscript"/>
        <sz val="10"/>
        <color theme="1"/>
        <rFont val="Arial"/>
        <family val="2"/>
        <charset val="204"/>
      </rPr>
      <t>3</t>
    </r>
  </si>
  <si>
    <t xml:space="preserve">Доставка и полагане отводнителни PVC тръби ф160мм </t>
  </si>
  <si>
    <t xml:space="preserve">Доставка и полагане отводнителни PVC тръби ф200мм </t>
  </si>
  <si>
    <t>Плътен асфалтобетон тип "А" за износващ пласт - 4 см</t>
  </si>
  <si>
    <r>
      <t>Профилиране и уплътняване на земно легло до Е</t>
    </r>
    <r>
      <rPr>
        <sz val="8"/>
        <rFont val="Arial"/>
        <family val="2"/>
        <charset val="204"/>
      </rPr>
      <t>0</t>
    </r>
    <r>
      <rPr>
        <sz val="10"/>
        <rFont val="Arial"/>
        <family val="2"/>
        <charset val="204"/>
      </rPr>
      <t>=40 MPa</t>
    </r>
  </si>
  <si>
    <t xml:space="preserve">СГРАДНИ ОТКЛОНЕНИЯ 54БР. - МОНТАЖНИ РАБОТИ    </t>
  </si>
  <si>
    <t xml:space="preserve">ВОДОПРОВОД - МОНТАЖНИ РАБОТИ            </t>
  </si>
  <si>
    <t xml:space="preserve">ВОДОПРОВОД - СТРОИТЕЛНИ РАБОТИ                   </t>
  </si>
  <si>
    <t>ВОБД</t>
  </si>
  <si>
    <t xml:space="preserve">Доставка и полагане на гофрирани PP SN 8  тръби ф315мм </t>
  </si>
  <si>
    <t>Пътен водосток с преливно казанче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</si>
</sst>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indexed="8"/>
      <name val="Verdana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0.5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name val="Verdana"/>
      <family val="2"/>
      <charset val="204"/>
    </font>
    <font>
      <b/>
      <i/>
      <sz val="8"/>
      <color indexed="8"/>
      <name val="Verdana"/>
      <family val="2"/>
      <charset val="204"/>
    </font>
    <font>
      <b/>
      <i/>
      <sz val="8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7" fillId="0" borderId="0" xfId="0" applyFont="1"/>
    <xf numFmtId="0" fontId="9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7" fillId="0" borderId="0" xfId="0" applyNumberFormat="1" applyFont="1"/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7" fillId="0" borderId="0" xfId="0" applyFont="1" applyFill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9" fillId="0" borderId="0" xfId="0" applyFont="1"/>
    <xf numFmtId="0" fontId="21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/>
    <xf numFmtId="0" fontId="8" fillId="0" borderId="4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right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Border="1"/>
    <xf numFmtId="0" fontId="24" fillId="0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 textRotation="90" wrapText="1"/>
    </xf>
    <xf numFmtId="0" fontId="18" fillId="0" borderId="0" xfId="0" applyFont="1" applyBorder="1" applyAlignment="1">
      <alignment vertical="center" textRotation="90" wrapText="1"/>
    </xf>
    <xf numFmtId="0" fontId="18" fillId="0" borderId="16" xfId="0" applyFont="1" applyBorder="1" applyAlignment="1">
      <alignment vertical="center" textRotation="90" wrapText="1"/>
    </xf>
    <xf numFmtId="0" fontId="9" fillId="0" borderId="0" xfId="0" applyFont="1" applyBorder="1"/>
    <xf numFmtId="0" fontId="19" fillId="0" borderId="0" xfId="0" applyFont="1" applyBorder="1"/>
    <xf numFmtId="0" fontId="11" fillId="0" borderId="0" xfId="0" applyFont="1" applyBorder="1"/>
    <xf numFmtId="0" fontId="18" fillId="0" borderId="18" xfId="0" applyFont="1" applyBorder="1" applyAlignment="1">
      <alignment vertical="center" textRotation="90" wrapText="1"/>
    </xf>
    <xf numFmtId="0" fontId="19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textRotation="90" wrapText="1"/>
    </xf>
    <xf numFmtId="0" fontId="18" fillId="0" borderId="14" xfId="0" applyFont="1" applyFill="1" applyBorder="1" applyAlignment="1">
      <alignment horizontal="center" vertical="center" textRotation="90" wrapText="1"/>
    </xf>
    <xf numFmtId="0" fontId="18" fillId="0" borderId="15" xfId="0" applyFont="1" applyFill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0"/>
  <sheetViews>
    <sheetView tabSelected="1" workbookViewId="0"/>
  </sheetViews>
  <sheetFormatPr defaultRowHeight="15" x14ac:dyDescent="0.25"/>
  <cols>
    <col min="1" max="1" width="9.140625" style="77"/>
    <col min="2" max="2" width="5.85546875" style="36" customWidth="1"/>
    <col min="3" max="3" width="41.7109375" style="1" customWidth="1"/>
    <col min="4" max="4" width="8.140625" style="31" customWidth="1"/>
    <col min="5" max="5" width="9.140625" style="29" customWidth="1"/>
    <col min="6" max="6" width="9.85546875" style="1" customWidth="1"/>
    <col min="7" max="7" width="12.28515625" style="1" customWidth="1"/>
    <col min="8" max="8" width="9.140625" style="1"/>
    <col min="9" max="11" width="9.5703125" style="1" bestFit="1" customWidth="1"/>
    <col min="12" max="16384" width="9.140625" style="1"/>
  </cols>
  <sheetData>
    <row r="1" spans="1:8" ht="51" customHeight="1" thickBot="1" x14ac:dyDescent="0.3">
      <c r="B1" s="89" t="s">
        <v>47</v>
      </c>
      <c r="C1" s="89"/>
      <c r="D1" s="89"/>
      <c r="E1" s="89"/>
      <c r="F1" s="89"/>
      <c r="G1" s="89"/>
      <c r="H1" s="2"/>
    </row>
    <row r="2" spans="1:8" s="14" customFormat="1" ht="27" thickTop="1" thickBot="1" x14ac:dyDescent="0.3">
      <c r="A2" s="90" t="s">
        <v>0</v>
      </c>
      <c r="B2" s="52" t="s">
        <v>113</v>
      </c>
      <c r="C2" s="64" t="s">
        <v>2</v>
      </c>
      <c r="D2" s="53" t="s">
        <v>3</v>
      </c>
      <c r="E2" s="53" t="s">
        <v>114</v>
      </c>
      <c r="F2" s="53" t="s">
        <v>35</v>
      </c>
      <c r="G2" s="53" t="s">
        <v>36</v>
      </c>
      <c r="H2" s="13"/>
    </row>
    <row r="3" spans="1:8" ht="29.25" customHeight="1" thickTop="1" thickBot="1" x14ac:dyDescent="0.3">
      <c r="A3" s="91"/>
      <c r="B3" s="60">
        <v>1</v>
      </c>
      <c r="C3" s="57" t="s">
        <v>4</v>
      </c>
      <c r="D3" s="43" t="s">
        <v>116</v>
      </c>
      <c r="E3" s="44">
        <v>41.07</v>
      </c>
      <c r="F3" s="45"/>
      <c r="G3" s="46"/>
      <c r="H3" s="2"/>
    </row>
    <row r="4" spans="1:8" ht="54.75" customHeight="1" thickTop="1" thickBot="1" x14ac:dyDescent="0.3">
      <c r="A4" s="91"/>
      <c r="B4" s="60">
        <v>2</v>
      </c>
      <c r="C4" s="58" t="s">
        <v>5</v>
      </c>
      <c r="D4" s="32" t="s">
        <v>116</v>
      </c>
      <c r="E4" s="24">
        <v>336.43</v>
      </c>
      <c r="F4" s="17"/>
      <c r="G4" s="18"/>
      <c r="H4" s="2"/>
    </row>
    <row r="5" spans="1:8" ht="29.25" customHeight="1" thickTop="1" thickBot="1" x14ac:dyDescent="0.3">
      <c r="A5" s="91"/>
      <c r="B5" s="60">
        <v>3</v>
      </c>
      <c r="C5" s="58" t="s">
        <v>6</v>
      </c>
      <c r="D5" s="32" t="s">
        <v>115</v>
      </c>
      <c r="E5" s="24">
        <v>3223.19</v>
      </c>
      <c r="F5" s="17"/>
      <c r="G5" s="18"/>
      <c r="H5" s="2"/>
    </row>
    <row r="6" spans="1:8" ht="29.25" customHeight="1" thickTop="1" thickBot="1" x14ac:dyDescent="0.3">
      <c r="A6" s="91"/>
      <c r="B6" s="60">
        <v>4</v>
      </c>
      <c r="C6" s="58" t="s">
        <v>7</v>
      </c>
      <c r="D6" s="32" t="s">
        <v>116</v>
      </c>
      <c r="E6" s="24">
        <f>316.55+(251.5*0.28)</f>
        <v>386.97</v>
      </c>
      <c r="F6" s="17"/>
      <c r="G6" s="18"/>
      <c r="H6" s="2"/>
    </row>
    <row r="7" spans="1:8" ht="29.25" customHeight="1" thickTop="1" thickBot="1" x14ac:dyDescent="0.3">
      <c r="A7" s="91"/>
      <c r="B7" s="60">
        <v>5</v>
      </c>
      <c r="C7" s="58" t="s">
        <v>120</v>
      </c>
      <c r="D7" s="32" t="s">
        <v>115</v>
      </c>
      <c r="E7" s="24">
        <f>(E12-E5)+251.5</f>
        <v>750.46</v>
      </c>
      <c r="F7" s="17"/>
      <c r="G7" s="18"/>
      <c r="H7" s="2"/>
    </row>
    <row r="8" spans="1:8" ht="54.75" customHeight="1" thickTop="1" thickBot="1" x14ac:dyDescent="0.3">
      <c r="A8" s="92"/>
      <c r="B8" s="60">
        <v>6</v>
      </c>
      <c r="C8" s="58" t="s">
        <v>27</v>
      </c>
      <c r="D8" s="32" t="s">
        <v>116</v>
      </c>
      <c r="E8" s="24">
        <f>41.5*0.08</f>
        <v>3.3200000000000003</v>
      </c>
      <c r="F8" s="17"/>
      <c r="G8" s="18"/>
      <c r="H8" s="2"/>
    </row>
    <row r="9" spans="1:8" ht="16.5" thickTop="1" thickBot="1" x14ac:dyDescent="0.3">
      <c r="A9" s="78"/>
      <c r="B9" s="66"/>
      <c r="C9" s="37"/>
      <c r="D9" s="38"/>
      <c r="E9" s="39"/>
      <c r="F9" s="40" t="s">
        <v>37</v>
      </c>
      <c r="G9" s="41"/>
      <c r="H9" s="2"/>
    </row>
    <row r="10" spans="1:8" ht="27" thickTop="1" thickBot="1" x14ac:dyDescent="0.3">
      <c r="A10" s="93" t="s">
        <v>8</v>
      </c>
      <c r="B10" s="68" t="s">
        <v>113</v>
      </c>
      <c r="C10" s="53" t="s">
        <v>2</v>
      </c>
      <c r="D10" s="53" t="s">
        <v>3</v>
      </c>
      <c r="E10" s="53" t="s">
        <v>114</v>
      </c>
      <c r="F10" s="53" t="s">
        <v>35</v>
      </c>
      <c r="G10" s="53" t="s">
        <v>36</v>
      </c>
      <c r="H10" s="2"/>
    </row>
    <row r="11" spans="1:8" ht="29.25" customHeight="1" thickTop="1" x14ac:dyDescent="0.25">
      <c r="A11" s="94"/>
      <c r="B11" s="69">
        <v>7</v>
      </c>
      <c r="C11" s="42" t="s">
        <v>119</v>
      </c>
      <c r="D11" s="47" t="s">
        <v>9</v>
      </c>
      <c r="E11" s="44">
        <f>E16*0.04*2.4</f>
        <v>412.11071999999996</v>
      </c>
      <c r="F11" s="45"/>
      <c r="G11" s="46"/>
      <c r="H11" s="2"/>
    </row>
    <row r="12" spans="1:8" ht="14.25" customHeight="1" x14ac:dyDescent="0.25">
      <c r="A12" s="94"/>
      <c r="B12" s="70">
        <v>8</v>
      </c>
      <c r="C12" s="15" t="s">
        <v>10</v>
      </c>
      <c r="D12" s="32" t="s">
        <v>115</v>
      </c>
      <c r="E12" s="24">
        <v>3722.15</v>
      </c>
      <c r="F12" s="17"/>
      <c r="G12" s="18"/>
      <c r="H12" s="2"/>
    </row>
    <row r="13" spans="1:8" ht="29.25" customHeight="1" x14ac:dyDescent="0.25">
      <c r="A13" s="94"/>
      <c r="B13" s="70">
        <v>9</v>
      </c>
      <c r="C13" s="15" t="s">
        <v>11</v>
      </c>
      <c r="D13" s="16" t="s">
        <v>9</v>
      </c>
      <c r="E13" s="24">
        <f>E16*0.04*2.4</f>
        <v>412.11071999999996</v>
      </c>
      <c r="F13" s="17"/>
      <c r="G13" s="18"/>
      <c r="H13" s="2"/>
    </row>
    <row r="14" spans="1:8" ht="14.25" customHeight="1" x14ac:dyDescent="0.25">
      <c r="A14" s="94"/>
      <c r="B14" s="70">
        <v>10</v>
      </c>
      <c r="C14" s="15" t="s">
        <v>12</v>
      </c>
      <c r="D14" s="32" t="s">
        <v>115</v>
      </c>
      <c r="E14" s="24">
        <v>4292.82</v>
      </c>
      <c r="F14" s="17"/>
      <c r="G14" s="18"/>
      <c r="H14" s="2"/>
    </row>
    <row r="15" spans="1:8" ht="38.25" x14ac:dyDescent="0.25">
      <c r="A15" s="94"/>
      <c r="B15" s="70">
        <v>11</v>
      </c>
      <c r="C15" s="15" t="s">
        <v>13</v>
      </c>
      <c r="D15" s="16" t="s">
        <v>9</v>
      </c>
      <c r="E15" s="24">
        <f>3722.15*0.08*2.35</f>
        <v>699.76419999999996</v>
      </c>
      <c r="F15" s="17"/>
      <c r="G15" s="18"/>
      <c r="H15" s="2"/>
    </row>
    <row r="16" spans="1:8" ht="14.25" customHeight="1" x14ac:dyDescent="0.25">
      <c r="A16" s="94"/>
      <c r="B16" s="70">
        <v>12</v>
      </c>
      <c r="C16" s="15" t="s">
        <v>14</v>
      </c>
      <c r="D16" s="32" t="s">
        <v>115</v>
      </c>
      <c r="E16" s="24">
        <v>4292.82</v>
      </c>
      <c r="F16" s="17"/>
      <c r="G16" s="18"/>
      <c r="H16" s="2"/>
    </row>
    <row r="17" spans="1:8" ht="14.25" customHeight="1" x14ac:dyDescent="0.25">
      <c r="A17" s="94"/>
      <c r="B17" s="70">
        <v>13</v>
      </c>
      <c r="C17" s="15" t="s">
        <v>15</v>
      </c>
      <c r="D17" s="32" t="s">
        <v>116</v>
      </c>
      <c r="E17" s="24">
        <f>(E7*0.4)+(251.52*0.2)</f>
        <v>350.48800000000006</v>
      </c>
      <c r="F17" s="17"/>
      <c r="G17" s="18"/>
      <c r="H17" s="2"/>
    </row>
    <row r="18" spans="1:8" ht="14.25" customHeight="1" x14ac:dyDescent="0.25">
      <c r="A18" s="94"/>
      <c r="B18" s="70">
        <v>14</v>
      </c>
      <c r="C18" s="15" t="s">
        <v>16</v>
      </c>
      <c r="D18" s="16" t="s">
        <v>17</v>
      </c>
      <c r="E18" s="24">
        <v>536</v>
      </c>
      <c r="F18" s="17"/>
      <c r="G18" s="18"/>
      <c r="H18" s="2"/>
    </row>
    <row r="19" spans="1:8" ht="29.25" customHeight="1" thickBot="1" x14ac:dyDescent="0.3">
      <c r="A19" s="95"/>
      <c r="B19" s="70">
        <v>15</v>
      </c>
      <c r="C19" s="15" t="s">
        <v>26</v>
      </c>
      <c r="D19" s="32" t="s">
        <v>116</v>
      </c>
      <c r="E19" s="24">
        <f>513*2*0.15</f>
        <v>153.9</v>
      </c>
      <c r="F19" s="17"/>
      <c r="G19" s="18"/>
      <c r="H19" s="2"/>
    </row>
    <row r="20" spans="1:8" ht="16.5" thickTop="1" thickBot="1" x14ac:dyDescent="0.3">
      <c r="A20" s="79"/>
      <c r="B20" s="71"/>
      <c r="C20" s="37"/>
      <c r="D20" s="38"/>
      <c r="E20" s="72"/>
      <c r="F20" s="73" t="s">
        <v>37</v>
      </c>
      <c r="G20" s="74"/>
      <c r="H20" s="2"/>
    </row>
    <row r="21" spans="1:8" s="14" customFormat="1" ht="27" thickTop="1" thickBot="1" x14ac:dyDescent="0.3">
      <c r="A21" s="90" t="s">
        <v>18</v>
      </c>
      <c r="B21" s="54" t="s">
        <v>113</v>
      </c>
      <c r="C21" s="64" t="s">
        <v>2</v>
      </c>
      <c r="D21" s="53" t="s">
        <v>3</v>
      </c>
      <c r="E21" s="53" t="s">
        <v>114</v>
      </c>
      <c r="F21" s="53" t="s">
        <v>35</v>
      </c>
      <c r="G21" s="53" t="s">
        <v>36</v>
      </c>
      <c r="H21" s="13"/>
    </row>
    <row r="22" spans="1:8" ht="14.25" customHeight="1" thickTop="1" thickBot="1" x14ac:dyDescent="0.3">
      <c r="A22" s="91"/>
      <c r="B22" s="60">
        <v>16</v>
      </c>
      <c r="C22" s="57" t="s">
        <v>29</v>
      </c>
      <c r="D22" s="43" t="s">
        <v>115</v>
      </c>
      <c r="E22" s="44">
        <v>25</v>
      </c>
      <c r="F22" s="45"/>
      <c r="G22" s="46"/>
      <c r="H22" s="2"/>
    </row>
    <row r="23" spans="1:8" ht="29.25" customHeight="1" thickTop="1" thickBot="1" x14ac:dyDescent="0.3">
      <c r="A23" s="91"/>
      <c r="B23" s="60">
        <v>17</v>
      </c>
      <c r="C23" s="58" t="s">
        <v>30</v>
      </c>
      <c r="D23" s="32" t="s">
        <v>115</v>
      </c>
      <c r="E23" s="24">
        <v>22</v>
      </c>
      <c r="F23" s="17"/>
      <c r="G23" s="18"/>
      <c r="H23" s="2"/>
    </row>
    <row r="24" spans="1:8" ht="14.25" customHeight="1" thickTop="1" thickBot="1" x14ac:dyDescent="0.3">
      <c r="A24" s="91"/>
      <c r="B24" s="60">
        <v>18</v>
      </c>
      <c r="C24" s="58" t="s">
        <v>28</v>
      </c>
      <c r="D24" s="16" t="s">
        <v>19</v>
      </c>
      <c r="E24" s="24">
        <v>5</v>
      </c>
      <c r="F24" s="17"/>
      <c r="G24" s="18"/>
      <c r="H24" s="2"/>
    </row>
    <row r="25" spans="1:8" ht="29.25" customHeight="1" thickTop="1" thickBot="1" x14ac:dyDescent="0.3">
      <c r="A25" s="91"/>
      <c r="B25" s="60">
        <v>19</v>
      </c>
      <c r="C25" s="58" t="s">
        <v>31</v>
      </c>
      <c r="D25" s="16" t="s">
        <v>17</v>
      </c>
      <c r="E25" s="24">
        <f>6+7.5+5.25</f>
        <v>18.75</v>
      </c>
      <c r="F25" s="17"/>
      <c r="G25" s="18"/>
      <c r="H25" s="2"/>
    </row>
    <row r="26" spans="1:8" ht="29.25" customHeight="1" thickTop="1" thickBot="1" x14ac:dyDescent="0.3">
      <c r="A26" s="91"/>
      <c r="B26" s="60">
        <v>20</v>
      </c>
      <c r="C26" s="58" t="s">
        <v>32</v>
      </c>
      <c r="D26" s="16" t="s">
        <v>17</v>
      </c>
      <c r="E26" s="24">
        <f>E25</f>
        <v>18.75</v>
      </c>
      <c r="F26" s="17"/>
      <c r="G26" s="18"/>
      <c r="H26" s="2"/>
    </row>
    <row r="27" spans="1:8" ht="29.25" customHeight="1" thickTop="1" thickBot="1" x14ac:dyDescent="0.3">
      <c r="A27" s="91"/>
      <c r="B27" s="60">
        <v>21</v>
      </c>
      <c r="C27" s="58" t="s">
        <v>117</v>
      </c>
      <c r="D27" s="16" t="s">
        <v>17</v>
      </c>
      <c r="E27" s="24">
        <f>27+28+6+4+7</f>
        <v>72</v>
      </c>
      <c r="F27" s="17"/>
      <c r="G27" s="18"/>
      <c r="H27" s="2"/>
    </row>
    <row r="28" spans="1:8" ht="29.25" customHeight="1" thickTop="1" thickBot="1" x14ac:dyDescent="0.3">
      <c r="A28" s="91"/>
      <c r="B28" s="60">
        <v>22</v>
      </c>
      <c r="C28" s="58" t="s">
        <v>118</v>
      </c>
      <c r="D28" s="16" t="s">
        <v>17</v>
      </c>
      <c r="E28" s="24">
        <f>4+12.5+4</f>
        <v>20.5</v>
      </c>
      <c r="F28" s="17"/>
      <c r="G28" s="18"/>
      <c r="H28" s="2"/>
    </row>
    <row r="29" spans="1:8" ht="29.25" customHeight="1" thickTop="1" thickBot="1" x14ac:dyDescent="0.3">
      <c r="A29" s="91"/>
      <c r="B29" s="60">
        <f>B28+1</f>
        <v>23</v>
      </c>
      <c r="C29" s="58" t="s">
        <v>125</v>
      </c>
      <c r="D29" s="16" t="s">
        <v>17</v>
      </c>
      <c r="E29" s="24">
        <v>10</v>
      </c>
      <c r="F29" s="17"/>
      <c r="G29" s="18"/>
      <c r="H29" s="2"/>
    </row>
    <row r="30" spans="1:8" ht="29.25" customHeight="1" thickTop="1" thickBot="1" x14ac:dyDescent="0.3">
      <c r="A30" s="91"/>
      <c r="B30" s="60">
        <f>B29+1</f>
        <v>24</v>
      </c>
      <c r="C30" s="58" t="s">
        <v>126</v>
      </c>
      <c r="D30" s="16" t="s">
        <v>19</v>
      </c>
      <c r="E30" s="24">
        <v>1</v>
      </c>
      <c r="F30" s="17"/>
      <c r="G30" s="18"/>
      <c r="H30" s="2"/>
    </row>
    <row r="31" spans="1:8" ht="14.25" customHeight="1" thickTop="1" thickBot="1" x14ac:dyDescent="0.3">
      <c r="A31" s="91"/>
      <c r="B31" s="60">
        <f>B30+1</f>
        <v>25</v>
      </c>
      <c r="C31" s="58" t="s">
        <v>33</v>
      </c>
      <c r="D31" s="16" t="s">
        <v>19</v>
      </c>
      <c r="E31" s="24">
        <v>2</v>
      </c>
      <c r="F31" s="17"/>
      <c r="G31" s="18"/>
      <c r="H31" s="2"/>
    </row>
    <row r="32" spans="1:8" ht="14.25" customHeight="1" thickTop="1" thickBot="1" x14ac:dyDescent="0.3">
      <c r="A32" s="92"/>
      <c r="B32" s="60">
        <f>B31+1</f>
        <v>26</v>
      </c>
      <c r="C32" s="58" t="s">
        <v>34</v>
      </c>
      <c r="D32" s="16" t="s">
        <v>19</v>
      </c>
      <c r="E32" s="24">
        <v>1</v>
      </c>
      <c r="F32" s="17"/>
      <c r="G32" s="18"/>
      <c r="H32" s="2"/>
    </row>
    <row r="33" spans="1:8" ht="16.5" thickTop="1" thickBot="1" x14ac:dyDescent="0.3">
      <c r="A33" s="78"/>
      <c r="B33" s="66"/>
      <c r="C33" s="37"/>
      <c r="D33" s="38"/>
      <c r="E33" s="72"/>
      <c r="F33" s="75" t="s">
        <v>37</v>
      </c>
      <c r="G33" s="76"/>
      <c r="H33" s="2"/>
    </row>
    <row r="34" spans="1:8" s="14" customFormat="1" ht="27" thickTop="1" thickBot="1" x14ac:dyDescent="0.3">
      <c r="A34" s="90" t="s">
        <v>22</v>
      </c>
      <c r="B34" s="52" t="s">
        <v>113</v>
      </c>
      <c r="C34" s="64" t="s">
        <v>2</v>
      </c>
      <c r="D34" s="53" t="s">
        <v>3</v>
      </c>
      <c r="E34" s="53" t="s">
        <v>114</v>
      </c>
      <c r="F34" s="53" t="s">
        <v>35</v>
      </c>
      <c r="G34" s="53" t="s">
        <v>36</v>
      </c>
      <c r="H34" s="13"/>
    </row>
    <row r="35" spans="1:8" ht="42.75" customHeight="1" thickTop="1" thickBot="1" x14ac:dyDescent="0.3">
      <c r="A35" s="91"/>
      <c r="B35" s="60">
        <f>+B32+1</f>
        <v>27</v>
      </c>
      <c r="C35" s="57" t="s">
        <v>20</v>
      </c>
      <c r="D35" s="47" t="s">
        <v>17</v>
      </c>
      <c r="E35" s="44">
        <v>121</v>
      </c>
      <c r="F35" s="45"/>
      <c r="G35" s="46"/>
      <c r="H35" s="2"/>
    </row>
    <row r="36" spans="1:8" ht="42.75" customHeight="1" thickTop="1" thickBot="1" x14ac:dyDescent="0.3">
      <c r="A36" s="91"/>
      <c r="B36" s="60">
        <v>28</v>
      </c>
      <c r="C36" s="58" t="s">
        <v>21</v>
      </c>
      <c r="D36" s="30" t="s">
        <v>115</v>
      </c>
      <c r="E36" s="24">
        <v>156</v>
      </c>
      <c r="F36" s="17"/>
      <c r="G36" s="18"/>
      <c r="H36" s="2"/>
    </row>
    <row r="37" spans="1:8" ht="42.75" customHeight="1" thickTop="1" thickBot="1" x14ac:dyDescent="0.3">
      <c r="A37" s="91"/>
      <c r="B37" s="60">
        <v>29</v>
      </c>
      <c r="C37" s="58" t="s">
        <v>23</v>
      </c>
      <c r="D37" s="16" t="s">
        <v>17</v>
      </c>
      <c r="E37" s="24">
        <f>24+36</f>
        <v>60</v>
      </c>
      <c r="F37" s="17"/>
      <c r="G37" s="18"/>
      <c r="H37" s="2"/>
    </row>
    <row r="38" spans="1:8" ht="42.75" customHeight="1" thickTop="1" thickBot="1" x14ac:dyDescent="0.3">
      <c r="A38" s="91"/>
      <c r="B38" s="60">
        <v>30</v>
      </c>
      <c r="C38" s="58" t="s">
        <v>24</v>
      </c>
      <c r="D38" s="30" t="s">
        <v>115</v>
      </c>
      <c r="E38" s="24">
        <v>81</v>
      </c>
      <c r="F38" s="17"/>
      <c r="G38" s="18"/>
      <c r="H38" s="2"/>
    </row>
    <row r="39" spans="1:8" ht="42.75" customHeight="1" thickTop="1" thickBot="1" x14ac:dyDescent="0.3">
      <c r="A39" s="92"/>
      <c r="B39" s="60">
        <v>31</v>
      </c>
      <c r="C39" s="58" t="s">
        <v>25</v>
      </c>
      <c r="D39" s="16" t="s">
        <v>17</v>
      </c>
      <c r="E39" s="24">
        <v>24</v>
      </c>
      <c r="F39" s="17"/>
      <c r="G39" s="18"/>
      <c r="H39" s="2"/>
    </row>
    <row r="40" spans="1:8" s="67" customFormat="1" ht="16.5" thickTop="1" thickBot="1" x14ac:dyDescent="0.3">
      <c r="A40" s="78"/>
      <c r="B40" s="66"/>
      <c r="C40" s="37"/>
      <c r="D40" s="38"/>
      <c r="E40" s="72"/>
      <c r="F40" s="75" t="s">
        <v>37</v>
      </c>
      <c r="G40" s="76"/>
      <c r="H40" s="80"/>
    </row>
    <row r="41" spans="1:8" s="14" customFormat="1" ht="27" thickTop="1" thickBot="1" x14ac:dyDescent="0.3">
      <c r="A41" s="90" t="s">
        <v>38</v>
      </c>
      <c r="B41" s="54" t="s">
        <v>113</v>
      </c>
      <c r="C41" s="64" t="s">
        <v>2</v>
      </c>
      <c r="D41" s="53" t="s">
        <v>3</v>
      </c>
      <c r="E41" s="53" t="s">
        <v>114</v>
      </c>
      <c r="F41" s="53" t="s">
        <v>35</v>
      </c>
      <c r="G41" s="53" t="s">
        <v>36</v>
      </c>
      <c r="H41" s="13"/>
    </row>
    <row r="42" spans="1:8" ht="55.5" customHeight="1" thickTop="1" thickBot="1" x14ac:dyDescent="0.3">
      <c r="A42" s="91"/>
      <c r="B42" s="60">
        <v>32</v>
      </c>
      <c r="C42" s="57" t="s">
        <v>39</v>
      </c>
      <c r="D42" s="43" t="s">
        <v>115</v>
      </c>
      <c r="E42" s="44">
        <v>202</v>
      </c>
      <c r="F42" s="45"/>
      <c r="G42" s="46"/>
      <c r="H42" s="2"/>
    </row>
    <row r="43" spans="1:8" ht="55.5" customHeight="1" thickTop="1" thickBot="1" x14ac:dyDescent="0.3">
      <c r="A43" s="92"/>
      <c r="B43" s="60">
        <v>33</v>
      </c>
      <c r="C43" s="58" t="s">
        <v>40</v>
      </c>
      <c r="D43" s="32" t="s">
        <v>115</v>
      </c>
      <c r="E43" s="24">
        <v>13.9</v>
      </c>
      <c r="F43" s="17"/>
      <c r="G43" s="18"/>
      <c r="H43" s="2"/>
    </row>
    <row r="44" spans="1:8" s="67" customFormat="1" ht="16.5" thickTop="1" thickBot="1" x14ac:dyDescent="0.3">
      <c r="A44" s="78"/>
      <c r="B44" s="66"/>
      <c r="C44" s="37"/>
      <c r="D44" s="38"/>
      <c r="E44" s="72"/>
      <c r="F44" s="75" t="s">
        <v>37</v>
      </c>
      <c r="G44" s="76"/>
      <c r="H44" s="80"/>
    </row>
    <row r="45" spans="1:8" s="14" customFormat="1" ht="27" thickTop="1" thickBot="1" x14ac:dyDescent="0.3">
      <c r="A45" s="90" t="s">
        <v>41</v>
      </c>
      <c r="B45" s="54" t="s">
        <v>113</v>
      </c>
      <c r="C45" s="64" t="s">
        <v>2</v>
      </c>
      <c r="D45" s="53" t="s">
        <v>3</v>
      </c>
      <c r="E45" s="53" t="s">
        <v>114</v>
      </c>
      <c r="F45" s="53" t="s">
        <v>35</v>
      </c>
      <c r="G45" s="53" t="s">
        <v>36</v>
      </c>
      <c r="H45" s="13"/>
    </row>
    <row r="46" spans="1:8" ht="64.5" customHeight="1" thickTop="1" thickBot="1" x14ac:dyDescent="0.3">
      <c r="A46" s="91"/>
      <c r="B46" s="60">
        <v>34</v>
      </c>
      <c r="C46" s="57" t="s">
        <v>42</v>
      </c>
      <c r="D46" s="47" t="s">
        <v>19</v>
      </c>
      <c r="E46" s="44">
        <v>6</v>
      </c>
      <c r="F46" s="45"/>
      <c r="G46" s="46"/>
      <c r="H46" s="2"/>
    </row>
    <row r="47" spans="1:8" ht="66.75" customHeight="1" thickTop="1" thickBot="1" x14ac:dyDescent="0.3">
      <c r="A47" s="91"/>
      <c r="B47" s="60">
        <v>35</v>
      </c>
      <c r="C47" s="58" t="s">
        <v>43</v>
      </c>
      <c r="D47" s="16" t="s">
        <v>19</v>
      </c>
      <c r="E47" s="24">
        <v>12</v>
      </c>
      <c r="F47" s="17"/>
      <c r="G47" s="18"/>
      <c r="H47" s="2"/>
    </row>
    <row r="48" spans="1:8" ht="48.75" customHeight="1" thickTop="1" thickBot="1" x14ac:dyDescent="0.3">
      <c r="A48" s="92"/>
      <c r="B48" s="60">
        <v>36</v>
      </c>
      <c r="C48" s="58" t="s">
        <v>44</v>
      </c>
      <c r="D48" s="16" t="s">
        <v>19</v>
      </c>
      <c r="E48" s="24">
        <v>15</v>
      </c>
      <c r="F48" s="17"/>
      <c r="G48" s="18"/>
      <c r="H48" s="2"/>
    </row>
    <row r="49" spans="1:8" s="67" customFormat="1" ht="16.5" thickTop="1" thickBot="1" x14ac:dyDescent="0.3">
      <c r="A49" s="78"/>
      <c r="B49" s="66"/>
      <c r="C49" s="37"/>
      <c r="D49" s="38"/>
      <c r="E49" s="72"/>
      <c r="F49" s="75" t="s">
        <v>37</v>
      </c>
      <c r="G49" s="76"/>
      <c r="H49" s="80"/>
    </row>
    <row r="50" spans="1:8" s="14" customFormat="1" ht="27" thickTop="1" thickBot="1" x14ac:dyDescent="0.3">
      <c r="A50" s="90" t="s">
        <v>124</v>
      </c>
      <c r="B50" s="55" t="s">
        <v>1</v>
      </c>
      <c r="C50" s="61" t="s">
        <v>2</v>
      </c>
      <c r="D50" s="56" t="s">
        <v>3</v>
      </c>
      <c r="E50" s="53" t="s">
        <v>114</v>
      </c>
      <c r="F50" s="56" t="s">
        <v>45</v>
      </c>
      <c r="G50" s="56" t="s">
        <v>36</v>
      </c>
      <c r="H50" s="13"/>
    </row>
    <row r="51" spans="1:8" s="8" customFormat="1" ht="54.75" customHeight="1" thickTop="1" thickBot="1" x14ac:dyDescent="0.3">
      <c r="A51" s="92"/>
      <c r="B51" s="65">
        <v>37</v>
      </c>
      <c r="C51" s="57" t="s">
        <v>43</v>
      </c>
      <c r="D51" s="48" t="s">
        <v>46</v>
      </c>
      <c r="E51" s="49">
        <v>1</v>
      </c>
      <c r="F51" s="50"/>
      <c r="G51" s="51"/>
      <c r="H51" s="7"/>
    </row>
    <row r="52" spans="1:8" ht="16.5" thickTop="1" thickBot="1" x14ac:dyDescent="0.3">
      <c r="A52" s="83"/>
      <c r="B52" s="84"/>
      <c r="C52" s="85"/>
      <c r="D52" s="86"/>
      <c r="E52" s="87"/>
      <c r="F52" s="73" t="s">
        <v>37</v>
      </c>
      <c r="G52" s="74"/>
      <c r="H52" s="2"/>
    </row>
    <row r="53" spans="1:8" s="14" customFormat="1" ht="27" thickTop="1" thickBot="1" x14ac:dyDescent="0.3">
      <c r="A53" s="90" t="s">
        <v>123</v>
      </c>
      <c r="B53" s="54" t="s">
        <v>113</v>
      </c>
      <c r="C53" s="56" t="s">
        <v>2</v>
      </c>
      <c r="D53" s="56" t="s">
        <v>3</v>
      </c>
      <c r="E53" s="53" t="s">
        <v>114</v>
      </c>
      <c r="F53" s="56" t="s">
        <v>45</v>
      </c>
      <c r="G53" s="56" t="s">
        <v>36</v>
      </c>
      <c r="H53" s="13"/>
    </row>
    <row r="54" spans="1:8" ht="29.25" customHeight="1" thickTop="1" thickBot="1" x14ac:dyDescent="0.3">
      <c r="A54" s="91"/>
      <c r="B54" s="60">
        <v>38</v>
      </c>
      <c r="C54" s="57" t="s">
        <v>51</v>
      </c>
      <c r="D54" s="43" t="s">
        <v>116</v>
      </c>
      <c r="E54" s="44">
        <v>1066.48</v>
      </c>
      <c r="F54" s="45"/>
      <c r="G54" s="46"/>
      <c r="H54" s="2"/>
    </row>
    <row r="55" spans="1:8" ht="29.25" customHeight="1" thickTop="1" thickBot="1" x14ac:dyDescent="0.3">
      <c r="A55" s="91"/>
      <c r="B55" s="60">
        <v>39</v>
      </c>
      <c r="C55" s="58" t="s">
        <v>52</v>
      </c>
      <c r="D55" s="32" t="s">
        <v>116</v>
      </c>
      <c r="E55" s="24">
        <v>266.64</v>
      </c>
      <c r="F55" s="17"/>
      <c r="G55" s="18"/>
      <c r="H55" s="2"/>
    </row>
    <row r="56" spans="1:8" ht="29.25" customHeight="1" thickTop="1" thickBot="1" x14ac:dyDescent="0.3">
      <c r="A56" s="91"/>
      <c r="B56" s="60">
        <v>40</v>
      </c>
      <c r="C56" s="58" t="s">
        <v>53</v>
      </c>
      <c r="D56" s="32" t="s">
        <v>116</v>
      </c>
      <c r="E56" s="24">
        <v>1466.4</v>
      </c>
      <c r="F56" s="17"/>
      <c r="G56" s="18"/>
      <c r="H56" s="2"/>
    </row>
    <row r="57" spans="1:8" ht="29.25" customHeight="1" thickTop="1" thickBot="1" x14ac:dyDescent="0.3">
      <c r="A57" s="91"/>
      <c r="B57" s="60">
        <v>41</v>
      </c>
      <c r="C57" s="58" t="s">
        <v>54</v>
      </c>
      <c r="D57" s="32" t="s">
        <v>116</v>
      </c>
      <c r="E57" s="24">
        <v>1466.4</v>
      </c>
      <c r="F57" s="17"/>
      <c r="G57" s="18"/>
      <c r="H57" s="2"/>
    </row>
    <row r="58" spans="1:8" ht="29.25" customHeight="1" thickTop="1" thickBot="1" x14ac:dyDescent="0.3">
      <c r="A58" s="91"/>
      <c r="B58" s="60">
        <v>42</v>
      </c>
      <c r="C58" s="58" t="s">
        <v>55</v>
      </c>
      <c r="D58" s="32" t="s">
        <v>116</v>
      </c>
      <c r="E58" s="24">
        <v>1466.4</v>
      </c>
      <c r="F58" s="17"/>
      <c r="G58" s="18"/>
      <c r="H58" s="2"/>
    </row>
    <row r="59" spans="1:8" ht="29.25" customHeight="1" thickTop="1" thickBot="1" x14ac:dyDescent="0.3">
      <c r="A59" s="91"/>
      <c r="B59" s="60">
        <v>43</v>
      </c>
      <c r="C59" s="58" t="s">
        <v>56</v>
      </c>
      <c r="D59" s="32" t="s">
        <v>116</v>
      </c>
      <c r="E59" s="24">
        <v>333.3</v>
      </c>
      <c r="F59" s="17"/>
      <c r="G59" s="18"/>
      <c r="H59" s="2"/>
    </row>
    <row r="60" spans="1:8" ht="29.25" customHeight="1" thickTop="1" thickBot="1" x14ac:dyDescent="0.3">
      <c r="A60" s="91"/>
      <c r="B60" s="60">
        <v>44</v>
      </c>
      <c r="C60" s="58" t="s">
        <v>57</v>
      </c>
      <c r="D60" s="32" t="s">
        <v>116</v>
      </c>
      <c r="E60" s="24">
        <v>333.3</v>
      </c>
      <c r="F60" s="17"/>
      <c r="G60" s="18"/>
      <c r="H60" s="2"/>
    </row>
    <row r="61" spans="1:8" ht="29.25" customHeight="1" thickTop="1" thickBot="1" x14ac:dyDescent="0.3">
      <c r="A61" s="91"/>
      <c r="B61" s="60">
        <v>45</v>
      </c>
      <c r="C61" s="58" t="s">
        <v>58</v>
      </c>
      <c r="D61" s="32" t="s">
        <v>116</v>
      </c>
      <c r="E61" s="24">
        <v>333.3</v>
      </c>
      <c r="F61" s="17"/>
      <c r="G61" s="18"/>
      <c r="H61" s="2"/>
    </row>
    <row r="62" spans="1:8" ht="29.25" customHeight="1" thickTop="1" thickBot="1" x14ac:dyDescent="0.3">
      <c r="A62" s="91"/>
      <c r="B62" s="60">
        <v>46</v>
      </c>
      <c r="C62" s="58" t="s">
        <v>59</v>
      </c>
      <c r="D62" s="32" t="s">
        <v>116</v>
      </c>
      <c r="E62" s="24">
        <v>333.3</v>
      </c>
      <c r="F62" s="17"/>
      <c r="G62" s="18"/>
      <c r="H62" s="2"/>
    </row>
    <row r="63" spans="1:8" ht="29.25" customHeight="1" thickTop="1" thickBot="1" x14ac:dyDescent="0.3">
      <c r="A63" s="91"/>
      <c r="B63" s="60">
        <v>47</v>
      </c>
      <c r="C63" s="58" t="s">
        <v>60</v>
      </c>
      <c r="D63" s="32" t="s">
        <v>116</v>
      </c>
      <c r="E63" s="24">
        <v>195.2</v>
      </c>
      <c r="F63" s="17"/>
      <c r="G63" s="18"/>
      <c r="H63" s="2"/>
    </row>
    <row r="64" spans="1:8" ht="29.25" customHeight="1" thickTop="1" thickBot="1" x14ac:dyDescent="0.3">
      <c r="A64" s="91"/>
      <c r="B64" s="60">
        <v>48</v>
      </c>
      <c r="C64" s="58" t="s">
        <v>61</v>
      </c>
      <c r="D64" s="32" t="s">
        <v>116</v>
      </c>
      <c r="E64" s="24">
        <v>700.4</v>
      </c>
      <c r="F64" s="17"/>
      <c r="G64" s="18"/>
      <c r="H64" s="2"/>
    </row>
    <row r="65" spans="1:8" ht="29.25" customHeight="1" thickTop="1" thickBot="1" x14ac:dyDescent="0.3">
      <c r="A65" s="91"/>
      <c r="B65" s="60">
        <v>49</v>
      </c>
      <c r="C65" s="58" t="s">
        <v>62</v>
      </c>
      <c r="D65" s="32" t="s">
        <v>116</v>
      </c>
      <c r="E65" s="24">
        <v>700.4</v>
      </c>
      <c r="F65" s="17"/>
      <c r="G65" s="18"/>
      <c r="H65" s="2"/>
    </row>
    <row r="66" spans="1:8" ht="29.25" customHeight="1" thickTop="1" thickBot="1" x14ac:dyDescent="0.3">
      <c r="A66" s="91"/>
      <c r="B66" s="60">
        <v>50</v>
      </c>
      <c r="C66" s="58" t="s">
        <v>63</v>
      </c>
      <c r="D66" s="32" t="s">
        <v>116</v>
      </c>
      <c r="E66" s="24">
        <v>5</v>
      </c>
      <c r="F66" s="17"/>
      <c r="G66" s="18"/>
      <c r="H66" s="2"/>
    </row>
    <row r="67" spans="1:8" ht="14.25" customHeight="1" thickTop="1" thickBot="1" x14ac:dyDescent="0.3">
      <c r="A67" s="91"/>
      <c r="B67" s="60">
        <v>51</v>
      </c>
      <c r="C67" s="58" t="s">
        <v>64</v>
      </c>
      <c r="D67" s="16" t="s">
        <v>19</v>
      </c>
      <c r="E67" s="24">
        <v>4</v>
      </c>
      <c r="F67" s="17"/>
      <c r="G67" s="18"/>
      <c r="H67" s="2"/>
    </row>
    <row r="68" spans="1:8" ht="14.25" customHeight="1" thickTop="1" thickBot="1" x14ac:dyDescent="0.3">
      <c r="A68" s="91"/>
      <c r="B68" s="60">
        <v>52</v>
      </c>
      <c r="C68" s="58" t="s">
        <v>65</v>
      </c>
      <c r="D68" s="16" t="s">
        <v>19</v>
      </c>
      <c r="E68" s="24">
        <v>6</v>
      </c>
      <c r="F68" s="17"/>
      <c r="G68" s="18"/>
      <c r="H68" s="2"/>
    </row>
    <row r="69" spans="1:8" ht="29.25" customHeight="1" thickTop="1" thickBot="1" x14ac:dyDescent="0.3">
      <c r="A69" s="91"/>
      <c r="B69" s="60">
        <v>53</v>
      </c>
      <c r="C69" s="58" t="s">
        <v>66</v>
      </c>
      <c r="D69" s="16" t="s">
        <v>19</v>
      </c>
      <c r="E69" s="24">
        <v>18</v>
      </c>
      <c r="F69" s="17"/>
      <c r="G69" s="18"/>
      <c r="H69" s="2"/>
    </row>
    <row r="70" spans="1:8" ht="29.25" customHeight="1" thickTop="1" thickBot="1" x14ac:dyDescent="0.3">
      <c r="A70" s="91"/>
      <c r="B70" s="60">
        <v>54</v>
      </c>
      <c r="C70" s="58" t="s">
        <v>67</v>
      </c>
      <c r="D70" s="16" t="s">
        <v>19</v>
      </c>
      <c r="E70" s="24">
        <v>4.5</v>
      </c>
      <c r="F70" s="17"/>
      <c r="G70" s="18"/>
      <c r="H70" s="2"/>
    </row>
    <row r="71" spans="1:8" ht="14.25" customHeight="1" thickTop="1" thickBot="1" x14ac:dyDescent="0.3">
      <c r="A71" s="91"/>
      <c r="B71" s="60">
        <v>55</v>
      </c>
      <c r="C71" s="58" t="s">
        <v>68</v>
      </c>
      <c r="D71" s="30" t="s">
        <v>116</v>
      </c>
      <c r="E71" s="24">
        <v>4.5</v>
      </c>
      <c r="F71" s="17"/>
      <c r="G71" s="18"/>
      <c r="H71" s="2"/>
    </row>
    <row r="72" spans="1:8" ht="29.25" customHeight="1" thickTop="1" thickBot="1" x14ac:dyDescent="0.3">
      <c r="A72" s="91"/>
      <c r="B72" s="60">
        <v>56</v>
      </c>
      <c r="C72" s="58" t="s">
        <v>69</v>
      </c>
      <c r="D72" s="16" t="s">
        <v>19</v>
      </c>
      <c r="E72" s="24">
        <v>26</v>
      </c>
      <c r="F72" s="17"/>
      <c r="G72" s="18"/>
      <c r="H72" s="2"/>
    </row>
    <row r="73" spans="1:8" ht="29.25" customHeight="1" thickTop="1" thickBot="1" x14ac:dyDescent="0.3">
      <c r="A73" s="91"/>
      <c r="B73" s="60">
        <v>57</v>
      </c>
      <c r="C73" s="58" t="s">
        <v>70</v>
      </c>
      <c r="D73" s="16" t="s">
        <v>17</v>
      </c>
      <c r="E73" s="24">
        <v>24</v>
      </c>
      <c r="F73" s="17"/>
      <c r="G73" s="18"/>
      <c r="H73" s="2"/>
    </row>
    <row r="74" spans="1:8" ht="29.25" customHeight="1" thickTop="1" thickBot="1" x14ac:dyDescent="0.3">
      <c r="A74" s="91"/>
      <c r="B74" s="60">
        <v>58</v>
      </c>
      <c r="C74" s="58" t="s">
        <v>71</v>
      </c>
      <c r="D74" s="16" t="s">
        <v>17</v>
      </c>
      <c r="E74" s="24">
        <v>26</v>
      </c>
      <c r="F74" s="17"/>
      <c r="G74" s="18"/>
      <c r="H74" s="2"/>
    </row>
    <row r="75" spans="1:8" ht="29.25" customHeight="1" thickTop="1" thickBot="1" x14ac:dyDescent="0.3">
      <c r="A75" s="91"/>
      <c r="B75" s="60">
        <v>59</v>
      </c>
      <c r="C75" s="58" t="s">
        <v>72</v>
      </c>
      <c r="D75" s="16" t="s">
        <v>19</v>
      </c>
      <c r="E75" s="24">
        <v>4</v>
      </c>
      <c r="F75" s="17"/>
      <c r="G75" s="18"/>
      <c r="H75" s="2"/>
    </row>
    <row r="76" spans="1:8" ht="29.25" customHeight="1" thickTop="1" thickBot="1" x14ac:dyDescent="0.3">
      <c r="A76" s="91"/>
      <c r="B76" s="60">
        <v>60</v>
      </c>
      <c r="C76" s="58" t="s">
        <v>73</v>
      </c>
      <c r="D76" s="16" t="s">
        <v>19</v>
      </c>
      <c r="E76" s="24">
        <v>12</v>
      </c>
      <c r="F76" s="17"/>
      <c r="G76" s="18"/>
      <c r="H76" s="2"/>
    </row>
    <row r="77" spans="1:8" ht="29.25" customHeight="1" thickTop="1" thickBot="1" x14ac:dyDescent="0.3">
      <c r="A77" s="91"/>
      <c r="B77" s="60">
        <v>61</v>
      </c>
      <c r="C77" s="58" t="s">
        <v>74</v>
      </c>
      <c r="D77" s="16" t="s">
        <v>19</v>
      </c>
      <c r="E77" s="24">
        <v>1</v>
      </c>
      <c r="F77" s="17"/>
      <c r="G77" s="18"/>
      <c r="H77" s="2"/>
    </row>
    <row r="78" spans="1:8" ht="29.25" customHeight="1" thickTop="1" thickBot="1" x14ac:dyDescent="0.3">
      <c r="A78" s="92"/>
      <c r="B78" s="60">
        <v>62</v>
      </c>
      <c r="C78" s="63" t="s">
        <v>75</v>
      </c>
      <c r="D78" s="16" t="s">
        <v>19</v>
      </c>
      <c r="E78" s="24">
        <v>1</v>
      </c>
      <c r="F78" s="17"/>
      <c r="G78" s="18"/>
      <c r="H78" s="2"/>
    </row>
    <row r="79" spans="1:8" s="67" customFormat="1" ht="16.5" thickTop="1" thickBot="1" x14ac:dyDescent="0.3">
      <c r="A79" s="78"/>
      <c r="B79" s="66"/>
      <c r="C79" s="37"/>
      <c r="D79" s="38"/>
      <c r="E79" s="72"/>
      <c r="F79" s="75" t="s">
        <v>37</v>
      </c>
      <c r="G79" s="76"/>
      <c r="H79" s="80"/>
    </row>
    <row r="80" spans="1:8" s="14" customFormat="1" ht="27" thickTop="1" thickBot="1" x14ac:dyDescent="0.3">
      <c r="A80" s="90" t="s">
        <v>122</v>
      </c>
      <c r="B80" s="54" t="s">
        <v>113</v>
      </c>
      <c r="C80" s="61" t="s">
        <v>2</v>
      </c>
      <c r="D80" s="56" t="s">
        <v>3</v>
      </c>
      <c r="E80" s="53" t="s">
        <v>114</v>
      </c>
      <c r="F80" s="56" t="s">
        <v>45</v>
      </c>
      <c r="G80" s="56" t="s">
        <v>36</v>
      </c>
      <c r="H80" s="13"/>
    </row>
    <row r="81" spans="1:8" ht="29.25" customHeight="1" thickTop="1" thickBot="1" x14ac:dyDescent="0.3">
      <c r="A81" s="91"/>
      <c r="B81" s="60">
        <v>63</v>
      </c>
      <c r="C81" s="57" t="s">
        <v>76</v>
      </c>
      <c r="D81" s="47" t="s">
        <v>17</v>
      </c>
      <c r="E81" s="44">
        <v>119</v>
      </c>
      <c r="F81" s="45"/>
      <c r="G81" s="46"/>
      <c r="H81" s="2"/>
    </row>
    <row r="82" spans="1:8" ht="14.25" customHeight="1" thickTop="1" thickBot="1" x14ac:dyDescent="0.3">
      <c r="A82" s="91"/>
      <c r="B82" s="60">
        <v>64</v>
      </c>
      <c r="C82" s="58" t="s">
        <v>77</v>
      </c>
      <c r="D82" s="16" t="s">
        <v>17</v>
      </c>
      <c r="E82" s="24">
        <v>364</v>
      </c>
      <c r="F82" s="17"/>
      <c r="G82" s="18"/>
      <c r="H82" s="2"/>
    </row>
    <row r="83" spans="1:8" ht="14.25" customHeight="1" thickTop="1" thickBot="1" x14ac:dyDescent="0.3">
      <c r="A83" s="91"/>
      <c r="B83" s="60">
        <v>65</v>
      </c>
      <c r="C83" s="58" t="s">
        <v>78</v>
      </c>
      <c r="D83" s="16" t="s">
        <v>17</v>
      </c>
      <c r="E83" s="24">
        <v>136</v>
      </c>
      <c r="F83" s="17"/>
      <c r="G83" s="18"/>
      <c r="H83" s="2"/>
    </row>
    <row r="84" spans="1:8" ht="14.25" customHeight="1" thickTop="1" thickBot="1" x14ac:dyDescent="0.3">
      <c r="A84" s="91"/>
      <c r="B84" s="60">
        <v>66</v>
      </c>
      <c r="C84" s="58" t="s">
        <v>79</v>
      </c>
      <c r="D84" s="16" t="s">
        <v>17</v>
      </c>
      <c r="E84" s="24">
        <v>25</v>
      </c>
      <c r="F84" s="17"/>
      <c r="G84" s="18"/>
      <c r="H84" s="2"/>
    </row>
    <row r="85" spans="1:8" ht="29.25" customHeight="1" thickTop="1" thickBot="1" x14ac:dyDescent="0.3">
      <c r="A85" s="91"/>
      <c r="B85" s="60">
        <v>67</v>
      </c>
      <c r="C85" s="62" t="s">
        <v>104</v>
      </c>
      <c r="D85" s="16"/>
      <c r="E85" s="24"/>
      <c r="F85" s="17"/>
      <c r="G85" s="18"/>
      <c r="H85" s="2"/>
    </row>
    <row r="86" spans="1:8" ht="14.25" customHeight="1" thickTop="1" thickBot="1" x14ac:dyDescent="0.3">
      <c r="A86" s="91"/>
      <c r="B86" s="60">
        <v>68</v>
      </c>
      <c r="C86" s="58" t="s">
        <v>80</v>
      </c>
      <c r="D86" s="16" t="s">
        <v>19</v>
      </c>
      <c r="E86" s="24">
        <v>5</v>
      </c>
      <c r="F86" s="17"/>
      <c r="G86" s="18"/>
      <c r="H86" s="2"/>
    </row>
    <row r="87" spans="1:8" ht="14.25" customHeight="1" thickTop="1" thickBot="1" x14ac:dyDescent="0.3">
      <c r="A87" s="91"/>
      <c r="B87" s="60">
        <v>69</v>
      </c>
      <c r="C87" s="58" t="s">
        <v>81</v>
      </c>
      <c r="D87" s="16" t="s">
        <v>19</v>
      </c>
      <c r="E87" s="24">
        <v>6</v>
      </c>
      <c r="F87" s="17"/>
      <c r="G87" s="18"/>
      <c r="H87" s="2"/>
    </row>
    <row r="88" spans="1:8" ht="14.25" customHeight="1" thickTop="1" thickBot="1" x14ac:dyDescent="0.3">
      <c r="A88" s="91"/>
      <c r="B88" s="60">
        <v>70</v>
      </c>
      <c r="C88" s="58" t="s">
        <v>82</v>
      </c>
      <c r="D88" s="16" t="s">
        <v>19</v>
      </c>
      <c r="E88" s="24">
        <v>1</v>
      </c>
      <c r="F88" s="17"/>
      <c r="G88" s="18"/>
      <c r="H88" s="2"/>
    </row>
    <row r="89" spans="1:8" ht="14.25" customHeight="1" thickTop="1" thickBot="1" x14ac:dyDescent="0.3">
      <c r="A89" s="91"/>
      <c r="B89" s="60">
        <v>71</v>
      </c>
      <c r="C89" s="58" t="s">
        <v>83</v>
      </c>
      <c r="D89" s="16" t="s">
        <v>19</v>
      </c>
      <c r="E89" s="24">
        <v>3</v>
      </c>
      <c r="F89" s="17"/>
      <c r="G89" s="18"/>
      <c r="H89" s="2"/>
    </row>
    <row r="90" spans="1:8" ht="14.25" customHeight="1" thickTop="1" thickBot="1" x14ac:dyDescent="0.3">
      <c r="A90" s="91"/>
      <c r="B90" s="60">
        <v>72</v>
      </c>
      <c r="C90" s="58" t="s">
        <v>84</v>
      </c>
      <c r="D90" s="16" t="s">
        <v>19</v>
      </c>
      <c r="E90" s="24">
        <v>2</v>
      </c>
      <c r="F90" s="17"/>
      <c r="G90" s="18"/>
      <c r="H90" s="2"/>
    </row>
    <row r="91" spans="1:8" ht="14.25" customHeight="1" thickTop="1" thickBot="1" x14ac:dyDescent="0.3">
      <c r="A91" s="91"/>
      <c r="B91" s="60">
        <v>73</v>
      </c>
      <c r="C91" s="58" t="s">
        <v>85</v>
      </c>
      <c r="D91" s="16" t="s">
        <v>19</v>
      </c>
      <c r="E91" s="24">
        <v>1</v>
      </c>
      <c r="F91" s="17"/>
      <c r="G91" s="18"/>
      <c r="H91" s="2"/>
    </row>
    <row r="92" spans="1:8" ht="14.25" customHeight="1" thickTop="1" thickBot="1" x14ac:dyDescent="0.3">
      <c r="A92" s="91"/>
      <c r="B92" s="60">
        <v>74</v>
      </c>
      <c r="C92" s="58" t="s">
        <v>86</v>
      </c>
      <c r="D92" s="16" t="s">
        <v>19</v>
      </c>
      <c r="E92" s="24">
        <v>1</v>
      </c>
      <c r="F92" s="17"/>
      <c r="G92" s="18"/>
      <c r="H92" s="2"/>
    </row>
    <row r="93" spans="1:8" ht="14.25" customHeight="1" thickTop="1" thickBot="1" x14ac:dyDescent="0.3">
      <c r="A93" s="91"/>
      <c r="B93" s="60">
        <v>75</v>
      </c>
      <c r="C93" s="58" t="s">
        <v>87</v>
      </c>
      <c r="D93" s="16" t="s">
        <v>19</v>
      </c>
      <c r="E93" s="24">
        <v>3</v>
      </c>
      <c r="F93" s="17"/>
      <c r="G93" s="18"/>
      <c r="H93" s="2"/>
    </row>
    <row r="94" spans="1:8" ht="14.25" customHeight="1" thickTop="1" thickBot="1" x14ac:dyDescent="0.3">
      <c r="A94" s="91"/>
      <c r="B94" s="60">
        <v>76</v>
      </c>
      <c r="C94" s="58" t="s">
        <v>88</v>
      </c>
      <c r="D94" s="16" t="s">
        <v>19</v>
      </c>
      <c r="E94" s="24">
        <v>4</v>
      </c>
      <c r="F94" s="17"/>
      <c r="G94" s="18"/>
      <c r="H94" s="2"/>
    </row>
    <row r="95" spans="1:8" ht="14.25" customHeight="1" thickTop="1" thickBot="1" x14ac:dyDescent="0.3">
      <c r="A95" s="91"/>
      <c r="B95" s="60">
        <v>77</v>
      </c>
      <c r="C95" s="58" t="s">
        <v>89</v>
      </c>
      <c r="D95" s="16" t="s">
        <v>19</v>
      </c>
      <c r="E95" s="24">
        <v>6</v>
      </c>
      <c r="F95" s="17"/>
      <c r="G95" s="18"/>
      <c r="H95" s="2"/>
    </row>
    <row r="96" spans="1:8" ht="14.25" customHeight="1" thickTop="1" thickBot="1" x14ac:dyDescent="0.3">
      <c r="A96" s="91"/>
      <c r="B96" s="60">
        <v>78</v>
      </c>
      <c r="C96" s="58" t="s">
        <v>90</v>
      </c>
      <c r="D96" s="16" t="s">
        <v>19</v>
      </c>
      <c r="E96" s="24">
        <v>14</v>
      </c>
      <c r="F96" s="17"/>
      <c r="G96" s="18"/>
      <c r="H96" s="2"/>
    </row>
    <row r="97" spans="1:8" ht="14.25" customHeight="1" thickTop="1" thickBot="1" x14ac:dyDescent="0.3">
      <c r="A97" s="91"/>
      <c r="B97" s="60">
        <v>79</v>
      </c>
      <c r="C97" s="58" t="s">
        <v>91</v>
      </c>
      <c r="D97" s="16" t="s">
        <v>19</v>
      </c>
      <c r="E97" s="24">
        <v>1</v>
      </c>
      <c r="F97" s="17"/>
      <c r="G97" s="18"/>
      <c r="H97" s="2"/>
    </row>
    <row r="98" spans="1:8" ht="14.25" customHeight="1" thickTop="1" thickBot="1" x14ac:dyDescent="0.3">
      <c r="A98" s="91"/>
      <c r="B98" s="60">
        <v>80</v>
      </c>
      <c r="C98" s="58" t="s">
        <v>92</v>
      </c>
      <c r="D98" s="16" t="s">
        <v>19</v>
      </c>
      <c r="E98" s="24">
        <v>2</v>
      </c>
      <c r="F98" s="17"/>
      <c r="G98" s="18"/>
      <c r="H98" s="2"/>
    </row>
    <row r="99" spans="1:8" ht="14.25" customHeight="1" thickTop="1" thickBot="1" x14ac:dyDescent="0.3">
      <c r="A99" s="91"/>
      <c r="B99" s="60">
        <v>81</v>
      </c>
      <c r="C99" s="58" t="s">
        <v>93</v>
      </c>
      <c r="D99" s="16" t="s">
        <v>19</v>
      </c>
      <c r="E99" s="24">
        <v>10</v>
      </c>
      <c r="F99" s="17"/>
      <c r="G99" s="18"/>
      <c r="H99" s="2"/>
    </row>
    <row r="100" spans="1:8" ht="29.25" customHeight="1" thickTop="1" thickBot="1" x14ac:dyDescent="0.3">
      <c r="A100" s="91"/>
      <c r="B100" s="60">
        <v>82</v>
      </c>
      <c r="C100" s="58" t="s">
        <v>94</v>
      </c>
      <c r="D100" s="16" t="s">
        <v>19</v>
      </c>
      <c r="E100" s="24">
        <v>1</v>
      </c>
      <c r="F100" s="17"/>
      <c r="G100" s="18"/>
      <c r="H100" s="2"/>
    </row>
    <row r="101" spans="1:8" ht="14.25" customHeight="1" thickTop="1" thickBot="1" x14ac:dyDescent="0.3">
      <c r="A101" s="91"/>
      <c r="B101" s="60">
        <v>83</v>
      </c>
      <c r="C101" s="58" t="s">
        <v>95</v>
      </c>
      <c r="D101" s="16" t="s">
        <v>19</v>
      </c>
      <c r="E101" s="24">
        <v>2</v>
      </c>
      <c r="F101" s="17"/>
      <c r="G101" s="18"/>
      <c r="H101" s="2"/>
    </row>
    <row r="102" spans="1:8" ht="14.25" customHeight="1" thickTop="1" thickBot="1" x14ac:dyDescent="0.3">
      <c r="A102" s="91"/>
      <c r="B102" s="60">
        <v>84</v>
      </c>
      <c r="C102" s="58" t="s">
        <v>96</v>
      </c>
      <c r="D102" s="16" t="s">
        <v>19</v>
      </c>
      <c r="E102" s="24">
        <v>3</v>
      </c>
      <c r="F102" s="17"/>
      <c r="G102" s="18"/>
      <c r="H102" s="2"/>
    </row>
    <row r="103" spans="1:8" ht="29.25" customHeight="1" thickTop="1" thickBot="1" x14ac:dyDescent="0.3">
      <c r="A103" s="91"/>
      <c r="B103" s="60">
        <v>85</v>
      </c>
      <c r="C103" s="58" t="s">
        <v>97</v>
      </c>
      <c r="D103" s="16" t="s">
        <v>19</v>
      </c>
      <c r="E103" s="24">
        <v>4</v>
      </c>
      <c r="F103" s="17"/>
      <c r="G103" s="18"/>
      <c r="H103" s="2"/>
    </row>
    <row r="104" spans="1:8" ht="14.25" customHeight="1" thickTop="1" thickBot="1" x14ac:dyDescent="0.3">
      <c r="A104" s="91"/>
      <c r="B104" s="60">
        <v>86</v>
      </c>
      <c r="C104" s="58" t="s">
        <v>98</v>
      </c>
      <c r="D104" s="16" t="s">
        <v>19</v>
      </c>
      <c r="E104" s="24">
        <v>6</v>
      </c>
      <c r="F104" s="17"/>
      <c r="G104" s="18"/>
      <c r="H104" s="2"/>
    </row>
    <row r="105" spans="1:8" ht="14.25" customHeight="1" thickTop="1" thickBot="1" x14ac:dyDescent="0.3">
      <c r="A105" s="91"/>
      <c r="B105" s="60">
        <v>87</v>
      </c>
      <c r="C105" s="58" t="s">
        <v>99</v>
      </c>
      <c r="D105" s="16" t="s">
        <v>19</v>
      </c>
      <c r="E105" s="24">
        <v>4</v>
      </c>
      <c r="F105" s="17"/>
      <c r="G105" s="18"/>
      <c r="H105" s="2"/>
    </row>
    <row r="106" spans="1:8" ht="14.25" customHeight="1" thickTop="1" thickBot="1" x14ac:dyDescent="0.3">
      <c r="A106" s="91"/>
      <c r="B106" s="60">
        <v>88</v>
      </c>
      <c r="C106" s="58" t="s">
        <v>100</v>
      </c>
      <c r="D106" s="16" t="s">
        <v>17</v>
      </c>
      <c r="E106" s="24">
        <v>620</v>
      </c>
      <c r="F106" s="17"/>
      <c r="G106" s="18"/>
      <c r="H106" s="2"/>
    </row>
    <row r="107" spans="1:8" ht="29.25" customHeight="1" thickTop="1" thickBot="1" x14ac:dyDescent="0.3">
      <c r="A107" s="91"/>
      <c r="B107" s="60">
        <v>89</v>
      </c>
      <c r="C107" s="58" t="s">
        <v>101</v>
      </c>
      <c r="D107" s="16" t="s">
        <v>17</v>
      </c>
      <c r="E107" s="24">
        <v>620</v>
      </c>
      <c r="F107" s="17"/>
      <c r="G107" s="18"/>
      <c r="H107" s="2"/>
    </row>
    <row r="108" spans="1:8" ht="29.25" customHeight="1" thickTop="1" thickBot="1" x14ac:dyDescent="0.3">
      <c r="A108" s="91"/>
      <c r="B108" s="60">
        <v>90</v>
      </c>
      <c r="C108" s="58" t="s">
        <v>102</v>
      </c>
      <c r="D108" s="16" t="s">
        <v>17</v>
      </c>
      <c r="E108" s="24">
        <v>620</v>
      </c>
      <c r="F108" s="17"/>
      <c r="G108" s="18"/>
      <c r="H108" s="2"/>
    </row>
    <row r="109" spans="1:8" ht="15" customHeight="1" thickTop="1" thickBot="1" x14ac:dyDescent="0.3">
      <c r="A109" s="92"/>
      <c r="B109" s="60">
        <v>91</v>
      </c>
      <c r="C109" s="58" t="s">
        <v>103</v>
      </c>
      <c r="D109" s="16" t="s">
        <v>17</v>
      </c>
      <c r="E109" s="24">
        <v>620</v>
      </c>
      <c r="F109" s="17"/>
      <c r="G109" s="18"/>
      <c r="H109" s="2"/>
    </row>
    <row r="110" spans="1:8" s="67" customFormat="1" ht="16.5" thickTop="1" thickBot="1" x14ac:dyDescent="0.3">
      <c r="A110" s="78"/>
      <c r="B110" s="66"/>
      <c r="C110" s="37"/>
      <c r="D110" s="38"/>
      <c r="E110" s="72"/>
      <c r="F110" s="75" t="s">
        <v>37</v>
      </c>
      <c r="G110" s="76"/>
      <c r="H110" s="80"/>
    </row>
    <row r="111" spans="1:8" s="14" customFormat="1" ht="27" thickTop="1" thickBot="1" x14ac:dyDescent="0.3">
      <c r="A111" s="90" t="s">
        <v>121</v>
      </c>
      <c r="B111" s="59" t="s">
        <v>113</v>
      </c>
      <c r="C111" s="56" t="s">
        <v>2</v>
      </c>
      <c r="D111" s="56" t="s">
        <v>3</v>
      </c>
      <c r="E111" s="53" t="s">
        <v>114</v>
      </c>
      <c r="F111" s="56" t="s">
        <v>45</v>
      </c>
      <c r="G111" s="56" t="s">
        <v>36</v>
      </c>
      <c r="H111" s="13"/>
    </row>
    <row r="112" spans="1:8" ht="27" thickTop="1" thickBot="1" x14ac:dyDescent="0.3">
      <c r="A112" s="91"/>
      <c r="B112" s="60">
        <v>92</v>
      </c>
      <c r="C112" s="57" t="s">
        <v>105</v>
      </c>
      <c r="D112" s="47" t="s">
        <v>19</v>
      </c>
      <c r="E112" s="44">
        <v>10</v>
      </c>
      <c r="F112" s="45"/>
      <c r="G112" s="46"/>
      <c r="H112" s="2"/>
    </row>
    <row r="113" spans="1:10" ht="14.25" customHeight="1" thickTop="1" thickBot="1" x14ac:dyDescent="0.3">
      <c r="A113" s="91"/>
      <c r="B113" s="60">
        <v>93</v>
      </c>
      <c r="C113" s="58" t="s">
        <v>106</v>
      </c>
      <c r="D113" s="16" t="s">
        <v>19</v>
      </c>
      <c r="E113" s="24">
        <v>36</v>
      </c>
      <c r="F113" s="17"/>
      <c r="G113" s="18"/>
      <c r="H113" s="2"/>
    </row>
    <row r="114" spans="1:10" ht="14.25" customHeight="1" thickTop="1" thickBot="1" x14ac:dyDescent="0.3">
      <c r="A114" s="91"/>
      <c r="B114" s="60">
        <v>94</v>
      </c>
      <c r="C114" s="58" t="s">
        <v>107</v>
      </c>
      <c r="D114" s="16" t="s">
        <v>19</v>
      </c>
      <c r="E114" s="24">
        <v>8</v>
      </c>
      <c r="F114" s="17"/>
      <c r="G114" s="18"/>
      <c r="H114" s="2"/>
    </row>
    <row r="115" spans="1:10" ht="27" thickTop="1" thickBot="1" x14ac:dyDescent="0.3">
      <c r="A115" s="91"/>
      <c r="B115" s="60">
        <v>95</v>
      </c>
      <c r="C115" s="58" t="s">
        <v>108</v>
      </c>
      <c r="D115" s="16" t="s">
        <v>17</v>
      </c>
      <c r="E115" s="24">
        <v>515</v>
      </c>
      <c r="F115" s="17"/>
      <c r="G115" s="18"/>
      <c r="H115" s="2"/>
    </row>
    <row r="116" spans="1:10" ht="27" thickTop="1" thickBot="1" x14ac:dyDescent="0.3">
      <c r="A116" s="91"/>
      <c r="B116" s="60">
        <v>96</v>
      </c>
      <c r="C116" s="58" t="s">
        <v>109</v>
      </c>
      <c r="D116" s="16" t="s">
        <v>17</v>
      </c>
      <c r="E116" s="24">
        <v>108</v>
      </c>
      <c r="F116" s="17"/>
      <c r="G116" s="18"/>
      <c r="H116" s="2"/>
    </row>
    <row r="117" spans="1:10" ht="27" thickTop="1" thickBot="1" x14ac:dyDescent="0.3">
      <c r="A117" s="91"/>
      <c r="B117" s="60">
        <v>97</v>
      </c>
      <c r="C117" s="58" t="s">
        <v>110</v>
      </c>
      <c r="D117" s="16" t="s">
        <v>19</v>
      </c>
      <c r="E117" s="24">
        <v>54</v>
      </c>
      <c r="F117" s="17"/>
      <c r="G117" s="18"/>
      <c r="H117" s="2"/>
    </row>
    <row r="118" spans="1:10" ht="16.5" thickTop="1" thickBot="1" x14ac:dyDescent="0.3">
      <c r="A118" s="91"/>
      <c r="B118" s="60">
        <v>98</v>
      </c>
      <c r="C118" s="58" t="s">
        <v>111</v>
      </c>
      <c r="D118" s="30" t="s">
        <v>116</v>
      </c>
      <c r="E118" s="24">
        <v>5.4</v>
      </c>
      <c r="F118" s="17"/>
      <c r="G118" s="18"/>
      <c r="H118" s="2"/>
    </row>
    <row r="119" spans="1:10" ht="27" thickTop="1" thickBot="1" x14ac:dyDescent="0.3">
      <c r="A119" s="92"/>
      <c r="B119" s="60">
        <v>99</v>
      </c>
      <c r="C119" s="58" t="s">
        <v>112</v>
      </c>
      <c r="D119" s="16" t="s">
        <v>19</v>
      </c>
      <c r="E119" s="24">
        <v>54</v>
      </c>
      <c r="F119" s="17"/>
      <c r="G119" s="18"/>
      <c r="H119" s="2"/>
    </row>
    <row r="120" spans="1:10" s="67" customFormat="1" ht="15.75" thickTop="1" x14ac:dyDescent="0.25">
      <c r="A120" s="78"/>
      <c r="B120" s="66"/>
      <c r="C120" s="37"/>
      <c r="D120" s="38"/>
      <c r="E120" s="72"/>
      <c r="F120" s="75" t="s">
        <v>37</v>
      </c>
      <c r="G120" s="76"/>
      <c r="H120" s="80"/>
    </row>
    <row r="121" spans="1:10" x14ac:dyDescent="0.25">
      <c r="B121" s="81"/>
      <c r="C121" s="82"/>
      <c r="D121" s="20"/>
      <c r="E121" s="25"/>
      <c r="F121" s="21" t="s">
        <v>48</v>
      </c>
      <c r="G121" s="22"/>
    </row>
    <row r="122" spans="1:10" x14ac:dyDescent="0.25">
      <c r="B122" s="81"/>
      <c r="C122" s="82"/>
      <c r="D122" s="23"/>
      <c r="E122" s="25"/>
      <c r="F122" s="21" t="s">
        <v>49</v>
      </c>
      <c r="G122" s="22"/>
      <c r="J122" s="6"/>
    </row>
    <row r="123" spans="1:10" x14ac:dyDescent="0.25">
      <c r="B123" s="33"/>
      <c r="C123" s="19"/>
      <c r="D123" s="23"/>
      <c r="E123" s="25"/>
      <c r="F123" s="21" t="s">
        <v>50</v>
      </c>
      <c r="G123" s="22"/>
    </row>
    <row r="124" spans="1:10" x14ac:dyDescent="0.25">
      <c r="B124" s="88"/>
      <c r="C124" s="88"/>
      <c r="D124" s="88"/>
      <c r="E124" s="88"/>
      <c r="F124" s="88"/>
      <c r="G124" s="88"/>
    </row>
    <row r="125" spans="1:10" x14ac:dyDescent="0.25">
      <c r="B125" s="88"/>
      <c r="C125" s="88"/>
      <c r="D125" s="88"/>
      <c r="E125" s="88"/>
      <c r="F125" s="88"/>
      <c r="G125" s="88"/>
    </row>
    <row r="126" spans="1:10" x14ac:dyDescent="0.25">
      <c r="B126" s="34"/>
      <c r="C126" s="4"/>
      <c r="D126" s="9"/>
      <c r="E126" s="26"/>
      <c r="F126" s="4"/>
      <c r="G126" s="4"/>
    </row>
    <row r="127" spans="1:10" ht="34.5" customHeight="1" x14ac:dyDescent="0.25">
      <c r="B127" s="34"/>
      <c r="C127" s="4"/>
      <c r="D127" s="9"/>
      <c r="E127" s="26"/>
      <c r="F127" s="4"/>
      <c r="G127" s="4"/>
    </row>
    <row r="128" spans="1:10" ht="39.75" customHeight="1" x14ac:dyDescent="0.25">
      <c r="B128" s="35"/>
      <c r="C128" s="5"/>
      <c r="D128" s="3"/>
      <c r="E128" s="27"/>
      <c r="F128" s="10"/>
      <c r="G128" s="10"/>
    </row>
    <row r="129" spans="2:7" x14ac:dyDescent="0.25">
      <c r="B129" s="35"/>
      <c r="C129" s="5"/>
      <c r="D129" s="3"/>
      <c r="E129" s="28"/>
      <c r="F129" s="11"/>
      <c r="G129" s="10"/>
    </row>
    <row r="130" spans="2:7" x14ac:dyDescent="0.25">
      <c r="B130" s="35"/>
      <c r="C130" s="5"/>
      <c r="D130" s="3"/>
      <c r="E130" s="28"/>
      <c r="F130" s="12"/>
      <c r="G130" s="10"/>
    </row>
  </sheetData>
  <mergeCells count="12">
    <mergeCell ref="B124:G125"/>
    <mergeCell ref="B1:G1"/>
    <mergeCell ref="A2:A8"/>
    <mergeCell ref="A10:A19"/>
    <mergeCell ref="A21:A32"/>
    <mergeCell ref="A34:A39"/>
    <mergeCell ref="A41:A43"/>
    <mergeCell ref="A45:A48"/>
    <mergeCell ref="A50:A51"/>
    <mergeCell ref="A53:A78"/>
    <mergeCell ref="A80:A109"/>
    <mergeCell ref="A111:A119"/>
  </mergeCells>
  <pageMargins left="0.9055118110236221" right="0" top="0.74803149606299213" bottom="0.74803149606299213" header="0.31496062992125984" footer="0.31496062992125984"/>
  <pageSetup paperSize="9" scale="95" orientation="portrait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Ivi u-k ксс</vt:lpstr>
      <vt:lpstr>Лист1</vt:lpstr>
      <vt:lpstr>'Ivi u-k ксс'!Област_печат</vt:lpstr>
      <vt:lpstr>'Ivi u-k ксс'!Печат_заглавия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2015-06-19T13:04:47Z</cp:lastPrinted>
  <dcterms:created xsi:type="dcterms:W3CDTF">2014-08-26T09:44:49Z</dcterms:created>
  <dcterms:modified xsi:type="dcterms:W3CDTF">2015-06-30T11:42:17Z</dcterms:modified>
</cp:coreProperties>
</file>